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<sst xmlns="http://schemas.openxmlformats.org/spreadsheetml/2006/main" count="212" uniqueCount="202">
  <si>
    <t>Tel: .............       Fax: .............</t>
  </si>
  <si>
    <t/>
  </si>
  <si>
    <t>01</t>
  </si>
  <si>
    <t>02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</si>
  <si>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</si>
  <si>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</si>
  <si>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</si>
  <si>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</si>
  <si>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</si>
  <si>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</si>
  <si>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</si>
  <si>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</si>
  <si>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</si>
  <si>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</si>
  <si>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</si>
  <si>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</si>
  <si>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</si>
  <si>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</si>
  <si>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</si>
  <si>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</si>
  <si>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</si>
  <si>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</si>
  <si>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</si>
  <si>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</si>
  <si>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</si>
  <si>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</si>
  <si>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</si>
  <si>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</si>
  <si>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</si>
  <si>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</si>
  <si>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</si>
  <si>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</si>
  <si>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</si>
  <si>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</si>
  <si>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</si>
  <si>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</si>
  <si>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</si>
  <si>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</si>
  <si>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</si>
  <si>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</si>
  <si>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</si>
  <si>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</si>
  <si>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</si>
  <si>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</si>
  <si>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</si>
  <si>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</si>
  <si>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</si>
  <si>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</si>
  <si>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</si>
  <si>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</si>
  <si>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</si>
  <si>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</si>
  <si>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</si>
  <si>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</si>
  <si>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</si>
  <si>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</si>
  <si>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</si>
  <si>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</si>
  <si>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</si>
  <si>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</si>
  <si>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</si>
  <si>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</si>
  <si>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</si>
  <si>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</si>
  <si>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</si>
  <si>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</si>
  <si>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</si>
  <si>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</si>
  <si>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</si>
  <si>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</si>
  <si>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</si>
  <si>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</si>
  <si>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</si>
  <si>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</si>
  <si>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</si>
  <si>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</si>
  <si>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</si>
  <si>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</si>
  <si>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</si>
  <si>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</si>
  <si>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</si>
  <si>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</si>
  <si>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</si>
  <si>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</si>
  <si>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</si>
  <si>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</si>
  <si>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</si>
  <si>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</si>
  <si>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</si>
  <si>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</si>
  <si>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</si>
  <si>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</si>
  <si>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</si>
  <si>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</si>
  <si>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</si>
  <si>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</si>
  <si>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</si>
  <si>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</si>
  <si>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</si>
  <si>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</si>
  <si>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</si>
  <si>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</si>
  <si>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</si>
  <si>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</si>
  <si>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</si>
  <si>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</si>
  <si>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</si>
  <si>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</si>
  <si>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</si>
  <si>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</si>
  <si>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</si>
  <si>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</si>
  <si>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</si>
  <si>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</si>
  <si>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</si>
  <si>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</si>
  <si>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</si>
  <si>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</si>
  <si>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</si>
  <si>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</si>
  <si>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</si>
  <si>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</si>
  <si>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</si>
  <si>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</si>
  <si>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</si>
  <si>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</si>
  <si>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</si>
  <si>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</si>
  <si>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</si>
  <si>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</si>
  <si>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</si>
  <si>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</si>
  <si>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</si>
  <si>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</si>
  <si>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</si>
  <si>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</si>
  <si>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</si>
  <si>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</si>
  <si>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</si>
  <si>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</si>
  <si>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Other resources and funds</t>
  </si>
  <si>
    <t>1. Allowance for job loss</t>
  </si>
  <si>
    <t>2. Bonus and welfare fund used for investment</t>
  </si>
  <si>
    <t>3. Management fund</t>
  </si>
  <si>
    <t xml:space="preserve">4. Government Sourced Expenses </t>
  </si>
  <si>
    <t xml:space="preserve">    - Government Sourced Expenses of Previous year</t>
  </si>
  <si>
    <t xml:space="preserve">   - Government Sourced Expenses of This Year</t>
  </si>
  <si>
    <t>5. Government Sources Transferred to Fixed Assets</t>
  </si>
  <si>
    <t>Company:</t>
  </si>
  <si>
    <t>Address:</t>
  </si>
  <si>
    <t>Income Statement</t>
  </si>
  <si>
    <t>CT_EN</t>
  </si>
  <si>
    <t>MCT_EN</t>
  </si>
  <si>
    <t>TM_EN</t>
  </si>
  <si>
    <t>This Quarter This Year</t>
  </si>
  <si>
    <t>This Quarter last Year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</si>
  <si>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</si>
  <si>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</si>
  <si>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</si>
  <si>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</si>
  <si>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</si>
  <si>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</si>
  <si>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</si>
  <si>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</si>
  <si>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</si>
  <si>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</si>
  <si>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</si>
  <si>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</si>
  <si>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</si>
  <si>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</si>
  <si>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</si>
  <si>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 xml:space="preserve">24 </t>
  </si>
  <si>
    <t>8. Selling expenses</t>
  </si>
  <si>
    <t>25</t>
  </si>
  <si>
    <t>9. General and administration expenses</t>
  </si>
  <si>
    <t>26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</si>
  <si>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</si>
  <si>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</si>
  <si>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</si>
  <si>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</si>
  <si>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</si>
  <si>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</si>
  <si>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</si>
  <si>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</si>
  <si>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</si>
  <si>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</si>
  <si>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</si>
  <si>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</si>
  <si>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</si>
  <si>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</si>
  <si>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</si>
  <si>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</si>
  <si>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</si>
  <si>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</si>
  <si>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</si>
  <si>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</si>
  <si>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</si>
  <si>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</si>
  <si>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</si>
  <si>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</si>
  <si>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 xml:space="preserve">Company: 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</si>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</sst>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sz val="9"/>
      <color indexed="63"/>
      <name val="Arial"/>
      <family val="2"/>
    </font>
    <font>
      <b/>
      <sz val="11"/>
      <color indexed="63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3" fontId="24" fillId="0" borderId="0" xfId="0" applyNumberFormat="1" applyFont="1" applyAlignment="1">
      <alignment/>
    </xf>
    <xf numFmtId="173" fontId="25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zoomScale="120" zoomScaleNormal="120" zoomScalePageLayoutView="0" workbookViewId="0" topLeftCell="A1">
      <selection activeCell="B4" sqref="B4:C4"/>
    </sheetView>
  </sheetViews>
  <sheetFormatPr defaultColWidth="9.140625" defaultRowHeight="12"/>
  <cols>
    <col min="1" max="1" width="50.00390625" style="0" customWidth="1"/>
    <col min="2" max="2" width="20.00390625" style="34" customWidth="1"/>
    <col min="3" max="3" width="20.00390625" style="0" customWidth="1"/>
    <col min="4" max="4" width="10.00390625" style="0" bestFit="1" customWidth="1"/>
  </cols>
  <sheetData>
    <row r="1" spans="1:2" ht="12">
      <c r="A1" s="24" t="s">
        <v>200</v>
      </c>
      <c r="B1"/>
    </row>
    <row r="2" spans="1:2" ht="12">
      <c r="A2" s="25" t="s">
        <v>149</v>
      </c>
      <c r="B2"/>
    </row>
    <row r="3" spans="1:2" ht="12">
      <c r="A3" s="25" t="s">
        <v>0</v>
      </c>
      <c r="B3"/>
    </row>
    <row r="4" spans="2:3" ht="12">
      <c r="B4" s="36" t="s">
        <v>201</v>
      </c>
      <c r="C4" s="36"/>
    </row>
    <row r="6" spans="1:3" ht="12">
      <c r="A6" s="1"/>
      <c r="B6" s="1" t="s">
        <v>133</v>
      </c>
      <c r="C6" s="18" t="s">
        <v>134</v>
      </c>
    </row>
    <row r="7" spans="1:3" ht="12">
      <c r="A7" s="2" t="s">
        <v>4</v>
      </c>
      <c r="B7" s="2" t="s">
        <v>1</v>
      </c>
      <c r="C7" s="2" t="s">
        <v>1</v>
      </c>
    </row>
    <row r="8" spans="1:3" ht="12">
      <c r="A8" s="2" t="s">
        <v>5</v>
      </c>
      <c r="B8" s="23">
        <f>B9+B12+B16+B27+B30+B38</f>
        <v>689281714</v>
      </c>
      <c r="C8" s="23">
        <v>986331140.503</v>
      </c>
    </row>
    <row r="9" spans="1:3" ht="12">
      <c r="A9" s="2" t="s">
        <v>6</v>
      </c>
      <c r="B9" s="20">
        <f>B10+B11</f>
        <v>102009051</v>
      </c>
      <c r="C9" s="20">
        <v>127198595.697</v>
      </c>
    </row>
    <row r="10" spans="1:3" ht="12">
      <c r="A10" s="3" t="s">
        <v>7</v>
      </c>
      <c r="B10" s="32">
        <v>42609051</v>
      </c>
      <c r="C10" s="21">
        <v>36668390.198</v>
      </c>
    </row>
    <row r="11" spans="1:3" ht="12">
      <c r="A11" s="3" t="s">
        <v>8</v>
      </c>
      <c r="B11" s="32">
        <v>59400000</v>
      </c>
      <c r="C11" s="21">
        <v>90530205.499</v>
      </c>
    </row>
    <row r="12" spans="1:3" ht="12">
      <c r="A12" s="2" t="s">
        <v>9</v>
      </c>
      <c r="B12" s="20">
        <f>B13+B14+B15</f>
        <v>62005057</v>
      </c>
      <c r="C12" s="20">
        <v>98793128.068</v>
      </c>
    </row>
    <row r="13" spans="1:3" ht="12">
      <c r="A13" s="3" t="s">
        <v>50</v>
      </c>
      <c r="B13" s="32">
        <v>287396</v>
      </c>
      <c r="C13" s="21">
        <v>287396.25</v>
      </c>
    </row>
    <row r="14" spans="1:3" ht="12">
      <c r="A14" s="3" t="s">
        <v>51</v>
      </c>
      <c r="B14" s="21">
        <v>0</v>
      </c>
      <c r="C14" s="21">
        <v>0</v>
      </c>
    </row>
    <row r="15" spans="1:3" ht="12">
      <c r="A15" s="3" t="s">
        <v>52</v>
      </c>
      <c r="B15" s="32">
        <v>61717661</v>
      </c>
      <c r="C15" s="21">
        <v>98505731.818</v>
      </c>
    </row>
    <row r="16" spans="1:3" ht="12">
      <c r="A16" s="5" t="s">
        <v>10</v>
      </c>
      <c r="B16" s="20">
        <f>B17+B20+B21+B22+B23+B24+B25+B26</f>
        <v>307651538</v>
      </c>
      <c r="C16" s="20">
        <v>558956761.75</v>
      </c>
    </row>
    <row r="17" spans="1:3" ht="12">
      <c r="A17" s="6" t="s">
        <v>11</v>
      </c>
      <c r="B17" s="32">
        <v>273644787</v>
      </c>
      <c r="C17" s="21">
        <v>521910946.898</v>
      </c>
    </row>
    <row r="18" spans="1:3" ht="12">
      <c r="A18" s="7" t="s">
        <v>12</v>
      </c>
      <c r="B18" s="21"/>
      <c r="C18" s="21">
        <v>0</v>
      </c>
    </row>
    <row r="19" spans="1:3" ht="12">
      <c r="A19" s="7" t="s">
        <v>13</v>
      </c>
      <c r="B19" s="21"/>
      <c r="C19" s="21">
        <v>0</v>
      </c>
    </row>
    <row r="20" spans="1:3" ht="12">
      <c r="A20" s="6" t="s">
        <v>14</v>
      </c>
      <c r="B20" s="32">
        <v>40085775</v>
      </c>
      <c r="C20" s="21">
        <v>36419012.514</v>
      </c>
    </row>
    <row r="21" spans="1:3" ht="12">
      <c r="A21" s="7" t="s">
        <v>53</v>
      </c>
      <c r="B21" s="21"/>
      <c r="C21" s="21">
        <v>0</v>
      </c>
    </row>
    <row r="22" spans="1:3" ht="12">
      <c r="A22" s="7" t="s">
        <v>54</v>
      </c>
      <c r="B22" s="21"/>
      <c r="C22" s="21">
        <v>0</v>
      </c>
    </row>
    <row r="23" spans="1:3" ht="12">
      <c r="A23" s="7" t="s">
        <v>55</v>
      </c>
      <c r="B23" s="21">
        <v>900000</v>
      </c>
      <c r="C23" s="21">
        <v>900000</v>
      </c>
    </row>
    <row r="24" spans="1:3" ht="12">
      <c r="A24" s="7" t="s">
        <v>56</v>
      </c>
      <c r="B24" s="32">
        <v>26877257</v>
      </c>
      <c r="C24" s="21">
        <v>33447997.46</v>
      </c>
    </row>
    <row r="25" spans="1:3" ht="12">
      <c r="A25" s="7" t="s">
        <v>57</v>
      </c>
      <c r="B25" s="32">
        <v>-34047552</v>
      </c>
      <c r="C25" s="21">
        <v>-33914565.425</v>
      </c>
    </row>
    <row r="26" spans="1:3" ht="12">
      <c r="A26" s="7" t="s">
        <v>58</v>
      </c>
      <c r="B26" s="32">
        <v>191271</v>
      </c>
      <c r="C26" s="21">
        <v>193370.303</v>
      </c>
    </row>
    <row r="27" spans="1:3" ht="12">
      <c r="A27" s="5" t="s">
        <v>15</v>
      </c>
      <c r="B27" s="20">
        <f>B28+B29</f>
        <v>204523542</v>
      </c>
      <c r="C27" s="20">
        <v>189440754.564</v>
      </c>
    </row>
    <row r="28" spans="1:3" ht="12">
      <c r="A28" s="7" t="s">
        <v>59</v>
      </c>
      <c r="B28" s="32">
        <v>208358311</v>
      </c>
      <c r="C28" s="21">
        <v>194581490.733</v>
      </c>
    </row>
    <row r="29" spans="1:3" ht="12">
      <c r="A29" s="7" t="s">
        <v>60</v>
      </c>
      <c r="B29" s="32">
        <v>-3834769</v>
      </c>
      <c r="C29" s="21">
        <v>-5140736.169</v>
      </c>
    </row>
    <row r="30" spans="1:3" ht="12">
      <c r="A30" s="5" t="s">
        <v>16</v>
      </c>
      <c r="B30" s="20">
        <f>B31+B34+B35+B36+B37</f>
        <v>13092526</v>
      </c>
      <c r="C30" s="20">
        <v>11941900.424</v>
      </c>
    </row>
    <row r="31" spans="1:4" s="22" customFormat="1" ht="12">
      <c r="A31" s="6" t="s">
        <v>17</v>
      </c>
      <c r="B31" s="32">
        <v>4640422</v>
      </c>
      <c r="C31" s="21">
        <v>4804361.466</v>
      </c>
      <c r="D31"/>
    </row>
    <row r="32" spans="1:3" ht="12">
      <c r="A32" s="7" t="s">
        <v>18</v>
      </c>
      <c r="B32" s="21"/>
      <c r="C32" s="21">
        <v>0</v>
      </c>
    </row>
    <row r="33" spans="1:3" ht="12">
      <c r="A33" s="7" t="s">
        <v>19</v>
      </c>
      <c r="B33" s="21"/>
      <c r="C33" s="21">
        <v>0</v>
      </c>
    </row>
    <row r="34" spans="1:3" ht="12">
      <c r="A34" s="7" t="s">
        <v>20</v>
      </c>
      <c r="B34" s="32">
        <v>7399097</v>
      </c>
      <c r="C34" s="21">
        <v>6098470.917</v>
      </c>
    </row>
    <row r="35" spans="1:3" ht="12">
      <c r="A35" s="6" t="s">
        <v>21</v>
      </c>
      <c r="B35" s="32">
        <v>1017615</v>
      </c>
      <c r="C35" s="21">
        <v>1039068.041</v>
      </c>
    </row>
    <row r="36" spans="1:3" ht="12">
      <c r="A36" s="6" t="s">
        <v>22</v>
      </c>
      <c r="B36" s="21"/>
      <c r="C36" s="21">
        <v>0</v>
      </c>
    </row>
    <row r="37" spans="1:3" ht="12">
      <c r="A37" s="6" t="s">
        <v>23</v>
      </c>
      <c r="B37" s="32">
        <v>35392</v>
      </c>
      <c r="C37" s="21">
        <v>0</v>
      </c>
    </row>
    <row r="38" spans="1:3" ht="12">
      <c r="A38" s="8" t="s">
        <v>24</v>
      </c>
      <c r="B38" s="20">
        <v>0</v>
      </c>
      <c r="C38" s="20">
        <v>0</v>
      </c>
    </row>
    <row r="39" spans="1:3" ht="12">
      <c r="A39" s="7" t="s">
        <v>61</v>
      </c>
      <c r="B39" s="21">
        <v>0</v>
      </c>
      <c r="C39" s="21">
        <v>0</v>
      </c>
    </row>
    <row r="40" spans="1:3" ht="12">
      <c r="A40" s="12" t="s">
        <v>62</v>
      </c>
      <c r="B40" s="21">
        <v>0</v>
      </c>
      <c r="C40" s="21">
        <v>0</v>
      </c>
    </row>
    <row r="41" spans="1:3" ht="12">
      <c r="A41" s="13" t="s">
        <v>63</v>
      </c>
      <c r="B41" s="33">
        <f>B42+B52+B62+B65+B68+B74</f>
        <v>284919405</v>
      </c>
      <c r="C41" s="20">
        <v>255619278.328</v>
      </c>
    </row>
    <row r="42" spans="1:3" ht="12">
      <c r="A42" s="2" t="s">
        <v>25</v>
      </c>
      <c r="B42" s="33">
        <f>B43+B44+B45+B46+B47+B48+B51</f>
        <v>15445487</v>
      </c>
      <c r="C42" s="20">
        <v>12147556.564</v>
      </c>
    </row>
    <row r="43" spans="1:3" ht="12">
      <c r="A43" s="3" t="s">
        <v>26</v>
      </c>
      <c r="B43" s="21"/>
      <c r="C43" s="21">
        <v>0</v>
      </c>
    </row>
    <row r="44" spans="1:3" ht="12">
      <c r="A44" s="3" t="s">
        <v>135</v>
      </c>
      <c r="B44" s="32">
        <v>15343742</v>
      </c>
      <c r="C44" s="21">
        <v>8330535.68</v>
      </c>
    </row>
    <row r="45" spans="1:3" ht="12">
      <c r="A45" s="10" t="s">
        <v>64</v>
      </c>
      <c r="B45" s="21"/>
      <c r="C45" s="21">
        <v>0</v>
      </c>
    </row>
    <row r="46" spans="1:3" ht="12">
      <c r="A46" s="10" t="s">
        <v>65</v>
      </c>
      <c r="B46" s="21"/>
      <c r="C46" s="21">
        <v>0</v>
      </c>
    </row>
    <row r="47" spans="1:3" ht="12">
      <c r="A47" s="10" t="s">
        <v>66</v>
      </c>
      <c r="B47" s="21"/>
      <c r="C47" s="21">
        <v>0</v>
      </c>
    </row>
    <row r="48" spans="1:4" s="22" customFormat="1" ht="12">
      <c r="A48" s="6" t="s">
        <v>67</v>
      </c>
      <c r="B48" s="32">
        <v>101745</v>
      </c>
      <c r="C48" s="21">
        <v>3817020.884</v>
      </c>
      <c r="D48"/>
    </row>
    <row r="49" spans="1:3" ht="12">
      <c r="A49" s="7" t="s">
        <v>68</v>
      </c>
      <c r="B49" s="21"/>
      <c r="C49" s="21">
        <v>0</v>
      </c>
    </row>
    <row r="50" spans="1:3" ht="12">
      <c r="A50" s="7" t="s">
        <v>69</v>
      </c>
      <c r="B50" s="21"/>
      <c r="C50" s="21">
        <v>0</v>
      </c>
    </row>
    <row r="51" spans="1:3" ht="12">
      <c r="A51" s="7" t="s">
        <v>70</v>
      </c>
      <c r="B51" s="21"/>
      <c r="C51" s="21">
        <v>0</v>
      </c>
    </row>
    <row r="52" spans="1:3" ht="12">
      <c r="A52" s="5" t="s">
        <v>27</v>
      </c>
      <c r="B52" s="33">
        <f>B53+B56+B59</f>
        <v>101422433</v>
      </c>
      <c r="C52" s="20">
        <v>108168815.969</v>
      </c>
    </row>
    <row r="53" spans="1:3" ht="12">
      <c r="A53" s="8" t="s">
        <v>29</v>
      </c>
      <c r="B53" s="33">
        <f>B54+B55</f>
        <v>63388323</v>
      </c>
      <c r="C53" s="20">
        <v>69408695.855</v>
      </c>
    </row>
    <row r="54" spans="1:3" ht="12.75">
      <c r="A54" s="14" t="s">
        <v>32</v>
      </c>
      <c r="B54" s="32">
        <v>191221406</v>
      </c>
      <c r="C54" s="21">
        <v>192687957.163</v>
      </c>
    </row>
    <row r="55" spans="1:3" ht="12.75">
      <c r="A55" s="14" t="s">
        <v>71</v>
      </c>
      <c r="B55" s="32">
        <v>-127833083</v>
      </c>
      <c r="C55" s="21">
        <v>-123279261.308</v>
      </c>
    </row>
    <row r="56" spans="1:3" ht="12.75">
      <c r="A56" s="15" t="s">
        <v>136</v>
      </c>
      <c r="B56" s="20">
        <f>B57+B58</f>
        <v>0</v>
      </c>
      <c r="C56" s="20">
        <v>0</v>
      </c>
    </row>
    <row r="57" spans="1:3" ht="12.75">
      <c r="A57" s="14" t="s">
        <v>32</v>
      </c>
      <c r="B57" s="21"/>
      <c r="C57" s="21">
        <v>0</v>
      </c>
    </row>
    <row r="58" spans="1:3" ht="12.75">
      <c r="A58" s="14" t="s">
        <v>72</v>
      </c>
      <c r="B58" s="21"/>
      <c r="C58" s="21">
        <v>0</v>
      </c>
    </row>
    <row r="59" spans="1:3" ht="12.75">
      <c r="A59" s="15" t="s">
        <v>137</v>
      </c>
      <c r="B59" s="33">
        <f>B60+B61</f>
        <v>38034110</v>
      </c>
      <c r="C59" s="20">
        <v>38760120.114</v>
      </c>
    </row>
    <row r="60" spans="1:3" ht="12.75">
      <c r="A60" s="14" t="s">
        <v>32</v>
      </c>
      <c r="B60" s="32">
        <v>46228428</v>
      </c>
      <c r="C60" s="21">
        <v>46488915.331</v>
      </c>
    </row>
    <row r="61" spans="1:3" ht="12.75">
      <c r="A61" s="14" t="s">
        <v>73</v>
      </c>
      <c r="B61" s="32">
        <v>-8194318</v>
      </c>
      <c r="C61" s="21">
        <v>-7728795.217</v>
      </c>
    </row>
    <row r="62" spans="1:3" ht="12.75">
      <c r="A62" s="15" t="s">
        <v>75</v>
      </c>
      <c r="B62" s="20">
        <f>B63+B64</f>
        <v>8937290</v>
      </c>
      <c r="C62" s="20">
        <v>9416551.983</v>
      </c>
    </row>
    <row r="63" spans="1:3" ht="12.75">
      <c r="A63" s="14" t="s">
        <v>32</v>
      </c>
      <c r="B63" s="32">
        <v>37747597</v>
      </c>
      <c r="C63" s="21">
        <v>37747597.125</v>
      </c>
    </row>
    <row r="64" spans="1:3" ht="12.75">
      <c r="A64" s="14" t="s">
        <v>74</v>
      </c>
      <c r="B64" s="32">
        <v>-28810307</v>
      </c>
      <c r="C64" s="21">
        <v>-28331045.142</v>
      </c>
    </row>
    <row r="65" spans="1:3" ht="12">
      <c r="A65" s="8" t="s">
        <v>76</v>
      </c>
      <c r="B65" s="20">
        <f>B66+B67</f>
        <v>41461267</v>
      </c>
      <c r="C65" s="20">
        <v>36129786.391</v>
      </c>
    </row>
    <row r="66" spans="1:3" ht="12">
      <c r="A66" s="7" t="s">
        <v>77</v>
      </c>
      <c r="B66" s="21">
        <v>0</v>
      </c>
      <c r="C66" s="21">
        <v>0</v>
      </c>
    </row>
    <row r="67" spans="1:3" ht="12">
      <c r="A67" s="7" t="s">
        <v>78</v>
      </c>
      <c r="B67" s="32">
        <v>41461267</v>
      </c>
      <c r="C67" s="21">
        <v>36129786.391</v>
      </c>
    </row>
    <row r="68" spans="1:3" ht="12">
      <c r="A68" s="8" t="s">
        <v>33</v>
      </c>
      <c r="B68" s="20">
        <f>B69+B70+B71+B72+B73</f>
        <v>99167687</v>
      </c>
      <c r="C68" s="20">
        <v>66169124.585</v>
      </c>
    </row>
    <row r="69" spans="1:3" ht="12">
      <c r="A69" s="7" t="s">
        <v>28</v>
      </c>
      <c r="B69" s="32">
        <v>23846960</v>
      </c>
      <c r="C69" s="21">
        <v>1491178.546</v>
      </c>
    </row>
    <row r="70" spans="1:3" ht="12">
      <c r="A70" s="7" t="s">
        <v>30</v>
      </c>
      <c r="B70" s="32">
        <v>44529457</v>
      </c>
      <c r="C70" s="21">
        <v>46560696.277</v>
      </c>
    </row>
    <row r="71" spans="1:3" ht="12">
      <c r="A71" s="7" t="s">
        <v>79</v>
      </c>
      <c r="B71" s="32">
        <v>29621270</v>
      </c>
      <c r="C71" s="21">
        <v>29915290</v>
      </c>
    </row>
    <row r="72" spans="1:3" ht="12">
      <c r="A72" s="7" t="s">
        <v>31</v>
      </c>
      <c r="B72" s="32">
        <v>-510000</v>
      </c>
      <c r="C72" s="21">
        <v>-14015410.714</v>
      </c>
    </row>
    <row r="73" spans="1:3" ht="12">
      <c r="A73" s="7" t="s">
        <v>80</v>
      </c>
      <c r="B73" s="32">
        <v>1680000</v>
      </c>
      <c r="C73" s="21">
        <v>2217370.476</v>
      </c>
    </row>
    <row r="74" spans="1:3" ht="12">
      <c r="A74" s="8" t="s">
        <v>84</v>
      </c>
      <c r="B74" s="20">
        <f>B75+B76+B77+B78</f>
        <v>18485241</v>
      </c>
      <c r="C74" s="20">
        <v>23587442.836</v>
      </c>
    </row>
    <row r="75" spans="1:3" ht="12">
      <c r="A75" s="7" t="s">
        <v>81</v>
      </c>
      <c r="B75" s="32">
        <v>12842959</v>
      </c>
      <c r="C75" s="21">
        <v>14933312.68</v>
      </c>
    </row>
    <row r="76" spans="1:3" ht="12">
      <c r="A76" s="7" t="s">
        <v>82</v>
      </c>
      <c r="B76" s="32">
        <v>5537062</v>
      </c>
      <c r="C76" s="21">
        <v>8654130.156</v>
      </c>
    </row>
    <row r="77" spans="1:3" ht="12">
      <c r="A77" s="7" t="s">
        <v>83</v>
      </c>
      <c r="B77" s="21"/>
      <c r="C77" s="21">
        <v>0</v>
      </c>
    </row>
    <row r="78" spans="1:3" ht="12">
      <c r="A78" s="7" t="s">
        <v>85</v>
      </c>
      <c r="B78" s="32">
        <v>105220</v>
      </c>
      <c r="C78" s="21">
        <v>0</v>
      </c>
    </row>
    <row r="79" spans="1:3" ht="12">
      <c r="A79" s="5" t="s">
        <v>34</v>
      </c>
      <c r="B79" s="20">
        <f>B8+B41</f>
        <v>974201119</v>
      </c>
      <c r="C79" s="20">
        <v>1241950418.831</v>
      </c>
    </row>
    <row r="80" spans="1:3" ht="12">
      <c r="A80" s="5" t="s">
        <v>35</v>
      </c>
      <c r="B80" s="20" t="s">
        <v>1</v>
      </c>
      <c r="C80" s="20"/>
    </row>
    <row r="81" spans="1:3" ht="12">
      <c r="A81" s="5" t="s">
        <v>36</v>
      </c>
      <c r="B81" s="20">
        <f>B82+B104</f>
        <v>333921674</v>
      </c>
      <c r="C81" s="20">
        <v>589399356.95</v>
      </c>
    </row>
    <row r="82" spans="1:3" ht="12">
      <c r="A82" s="5" t="s">
        <v>37</v>
      </c>
      <c r="B82" s="20">
        <f>B83+B86+B87+B88+B89+B90+B91+B92+B93+B95+B96+B97+B98+B99+B100</f>
        <v>293908668</v>
      </c>
      <c r="C82" s="20">
        <v>563433705.461</v>
      </c>
    </row>
    <row r="83" spans="1:4" s="22" customFormat="1" ht="12">
      <c r="A83" s="6" t="s">
        <v>91</v>
      </c>
      <c r="B83" s="32">
        <v>141720152</v>
      </c>
      <c r="C83" s="21">
        <v>368482413.97</v>
      </c>
      <c r="D83"/>
    </row>
    <row r="84" spans="1:3" ht="12">
      <c r="A84" s="16" t="s">
        <v>86</v>
      </c>
      <c r="B84" s="21"/>
      <c r="C84" s="21">
        <v>0</v>
      </c>
    </row>
    <row r="85" spans="1:3" ht="12">
      <c r="A85" s="7" t="s">
        <v>87</v>
      </c>
      <c r="B85" s="21"/>
      <c r="C85" s="21">
        <v>0</v>
      </c>
    </row>
    <row r="86" spans="1:3" ht="12">
      <c r="A86" s="6" t="s">
        <v>138</v>
      </c>
      <c r="B86" s="32">
        <v>30085109</v>
      </c>
      <c r="C86" s="21">
        <v>29577773.201</v>
      </c>
    </row>
    <row r="87" spans="1:3" ht="12">
      <c r="A87" s="7" t="s">
        <v>88</v>
      </c>
      <c r="B87" s="32">
        <v>5370064</v>
      </c>
      <c r="C87" s="21">
        <v>7299205.725</v>
      </c>
    </row>
    <row r="88" spans="1:3" ht="12">
      <c r="A88" s="7" t="s">
        <v>89</v>
      </c>
      <c r="B88" s="32">
        <v>10136131</v>
      </c>
      <c r="C88" s="21">
        <v>11312181.998</v>
      </c>
    </row>
    <row r="89" spans="1:3" ht="12">
      <c r="A89" s="7" t="s">
        <v>90</v>
      </c>
      <c r="B89" s="32">
        <v>20035794</v>
      </c>
      <c r="C89" s="21">
        <v>8607086.815</v>
      </c>
    </row>
    <row r="90" spans="1:3" ht="12">
      <c r="A90" s="7" t="s">
        <v>92</v>
      </c>
      <c r="B90" s="21"/>
      <c r="C90" s="21">
        <v>0</v>
      </c>
    </row>
    <row r="91" spans="1:3" ht="12">
      <c r="A91" s="7" t="s">
        <v>93</v>
      </c>
      <c r="B91" s="21"/>
      <c r="C91" s="21">
        <v>0</v>
      </c>
    </row>
    <row r="92" spans="1:3" ht="12">
      <c r="A92" s="7" t="s">
        <v>94</v>
      </c>
      <c r="B92" s="32">
        <v>339453</v>
      </c>
      <c r="C92" s="21">
        <v>655720</v>
      </c>
    </row>
    <row r="93" spans="1:3" ht="12">
      <c r="A93" s="7" t="s">
        <v>95</v>
      </c>
      <c r="B93" s="32">
        <v>28456962</v>
      </c>
      <c r="C93" s="21">
        <v>36529289.936</v>
      </c>
    </row>
    <row r="94" spans="1:3" ht="12">
      <c r="A94" s="16" t="s">
        <v>96</v>
      </c>
      <c r="B94" s="21"/>
      <c r="C94" s="21">
        <v>0</v>
      </c>
    </row>
    <row r="95" spans="1:3" ht="12">
      <c r="A95" s="7" t="s">
        <v>97</v>
      </c>
      <c r="B95" s="32">
        <v>53927121</v>
      </c>
      <c r="C95" s="21">
        <v>80446595.912</v>
      </c>
    </row>
    <row r="96" spans="1:3" ht="12">
      <c r="A96" s="7" t="s">
        <v>98</v>
      </c>
      <c r="B96" s="32">
        <v>90610</v>
      </c>
      <c r="C96" s="21">
        <v>16418922.994</v>
      </c>
    </row>
    <row r="97" spans="1:3" ht="12">
      <c r="A97" s="7" t="s">
        <v>99</v>
      </c>
      <c r="B97" s="32">
        <v>3747272</v>
      </c>
      <c r="C97" s="21">
        <v>4104514.91</v>
      </c>
    </row>
    <row r="98" spans="1:3" ht="12">
      <c r="A98" s="11" t="s">
        <v>100</v>
      </c>
      <c r="B98" s="21"/>
      <c r="C98" s="21">
        <v>0</v>
      </c>
    </row>
    <row r="99" spans="1:3" ht="12">
      <c r="A99" s="7" t="s">
        <v>101</v>
      </c>
      <c r="B99" s="21"/>
      <c r="C99" s="21">
        <v>0</v>
      </c>
    </row>
    <row r="100" spans="1:4" s="22" customFormat="1" ht="12">
      <c r="A100" s="6" t="s">
        <v>102</v>
      </c>
      <c r="B100" s="21"/>
      <c r="C100" s="21">
        <v>0</v>
      </c>
      <c r="D100"/>
    </row>
    <row r="101" spans="1:3" ht="12">
      <c r="A101" s="16" t="s">
        <v>103</v>
      </c>
      <c r="B101" s="21"/>
      <c r="C101" s="21">
        <v>0</v>
      </c>
    </row>
    <row r="102" spans="1:3" ht="12">
      <c r="A102" s="7" t="s">
        <v>104</v>
      </c>
      <c r="B102" s="21"/>
      <c r="C102" s="21">
        <v>0</v>
      </c>
    </row>
    <row r="103" spans="1:3" ht="12">
      <c r="A103" s="7" t="s">
        <v>105</v>
      </c>
      <c r="B103" s="21"/>
      <c r="C103" s="21">
        <v>0</v>
      </c>
    </row>
    <row r="104" spans="1:3" ht="12">
      <c r="A104" s="5" t="s">
        <v>38</v>
      </c>
      <c r="B104" s="33">
        <f>SUM(B105:B117)</f>
        <v>40013006</v>
      </c>
      <c r="C104" s="20">
        <v>25965651.489</v>
      </c>
    </row>
    <row r="105" spans="1:3" ht="12">
      <c r="A105" s="7" t="s">
        <v>106</v>
      </c>
      <c r="B105" s="21"/>
      <c r="C105" s="21">
        <v>0</v>
      </c>
    </row>
    <row r="106" spans="1:3" ht="12">
      <c r="A106" s="19" t="s">
        <v>139</v>
      </c>
      <c r="B106" s="21"/>
      <c r="C106" s="21">
        <v>0</v>
      </c>
    </row>
    <row r="107" spans="1:3" ht="12">
      <c r="A107" s="9" t="s">
        <v>107</v>
      </c>
      <c r="B107" s="32">
        <v>3497357</v>
      </c>
      <c r="C107" s="21">
        <v>3497356.796</v>
      </c>
    </row>
    <row r="108" spans="1:3" ht="12">
      <c r="A108" s="7" t="s">
        <v>108</v>
      </c>
      <c r="B108" s="21"/>
      <c r="C108" s="21">
        <v>0</v>
      </c>
    </row>
    <row r="109" spans="1:3" ht="12">
      <c r="A109" s="7" t="s">
        <v>39</v>
      </c>
      <c r="B109" s="21"/>
      <c r="C109" s="21">
        <v>0</v>
      </c>
    </row>
    <row r="110" spans="1:3" ht="12">
      <c r="A110" s="7" t="s">
        <v>109</v>
      </c>
      <c r="B110" s="32">
        <v>72775</v>
      </c>
      <c r="C110" s="21">
        <v>0</v>
      </c>
    </row>
    <row r="111" spans="1:3" ht="12">
      <c r="A111" s="7" t="s">
        <v>40</v>
      </c>
      <c r="B111" s="32">
        <v>11951801</v>
      </c>
      <c r="C111" s="21">
        <v>11567829.28</v>
      </c>
    </row>
    <row r="112" spans="1:3" ht="12">
      <c r="A112" s="10" t="s">
        <v>110</v>
      </c>
      <c r="B112" s="32">
        <v>15000000</v>
      </c>
      <c r="C112" s="21">
        <v>0</v>
      </c>
    </row>
    <row r="113" spans="1:3" ht="12">
      <c r="A113" s="11" t="s">
        <v>111</v>
      </c>
      <c r="B113" s="21"/>
      <c r="C113" s="21">
        <v>0</v>
      </c>
    </row>
    <row r="114" spans="1:3" ht="12">
      <c r="A114" s="10" t="s">
        <v>112</v>
      </c>
      <c r="B114" s="21"/>
      <c r="C114" s="21">
        <v>0</v>
      </c>
    </row>
    <row r="115" spans="1:3" ht="12">
      <c r="A115" s="10" t="s">
        <v>113</v>
      </c>
      <c r="B115" s="32">
        <v>9491073</v>
      </c>
      <c r="C115" s="21">
        <v>10900465.413</v>
      </c>
    </row>
    <row r="116" spans="1:3" ht="12">
      <c r="A116" s="10" t="s">
        <v>114</v>
      </c>
      <c r="B116" s="21"/>
      <c r="C116" s="21">
        <v>0</v>
      </c>
    </row>
    <row r="117" spans="1:3" ht="12">
      <c r="A117" s="7" t="s">
        <v>115</v>
      </c>
      <c r="B117" s="21"/>
      <c r="C117" s="21">
        <v>0</v>
      </c>
    </row>
    <row r="118" spans="1:3" ht="12">
      <c r="A118" s="5" t="s">
        <v>41</v>
      </c>
      <c r="B118" s="33">
        <f>B119+B137</f>
        <v>639919444.7049999</v>
      </c>
      <c r="C118" s="20">
        <v>652551061.881</v>
      </c>
    </row>
    <row r="119" spans="1:3" ht="12">
      <c r="A119" s="8" t="s">
        <v>42</v>
      </c>
      <c r="B119" s="33">
        <f>B120+B123+B124+B125+B126+B127+B128+B129+B130+B131+B132+B135+B136</f>
        <v>639919444.7049999</v>
      </c>
      <c r="C119" s="20">
        <v>637388174.881</v>
      </c>
    </row>
    <row r="120" spans="1:3" ht="12">
      <c r="A120" s="8" t="s">
        <v>43</v>
      </c>
      <c r="B120" s="33">
        <f>B121+B122</f>
        <v>438000000</v>
      </c>
      <c r="C120" s="20">
        <v>438000000</v>
      </c>
    </row>
    <row r="121" spans="1:3" ht="12">
      <c r="A121" s="17" t="s">
        <v>117</v>
      </c>
      <c r="B121" s="21">
        <v>438000000</v>
      </c>
      <c r="C121" s="21">
        <v>438000000</v>
      </c>
    </row>
    <row r="122" spans="1:3" ht="12">
      <c r="A122" s="17" t="s">
        <v>116</v>
      </c>
      <c r="B122" s="21"/>
      <c r="C122" s="21">
        <v>0</v>
      </c>
    </row>
    <row r="123" spans="1:3" ht="12">
      <c r="A123" s="6" t="s">
        <v>44</v>
      </c>
      <c r="B123" s="21"/>
      <c r="C123" s="21">
        <v>0</v>
      </c>
    </row>
    <row r="124" spans="1:3" ht="12">
      <c r="A124" s="7" t="s">
        <v>118</v>
      </c>
      <c r="B124" s="21"/>
      <c r="C124" s="21">
        <v>0</v>
      </c>
    </row>
    <row r="125" spans="1:3" ht="12">
      <c r="A125" s="7" t="s">
        <v>119</v>
      </c>
      <c r="B125" s="21"/>
      <c r="C125" s="21">
        <v>0</v>
      </c>
    </row>
    <row r="126" spans="1:3" ht="12">
      <c r="A126" s="7" t="s">
        <v>120</v>
      </c>
      <c r="B126" s="32">
        <v>-13064953</v>
      </c>
      <c r="C126" s="21">
        <v>-13168376.473</v>
      </c>
    </row>
    <row r="127" spans="1:3" ht="12">
      <c r="A127" s="7" t="s">
        <v>121</v>
      </c>
      <c r="B127" s="32">
        <v>-19974147</v>
      </c>
      <c r="C127" s="21">
        <v>-20110700.745</v>
      </c>
    </row>
    <row r="128" spans="1:3" ht="12">
      <c r="A128" s="7" t="s">
        <v>122</v>
      </c>
      <c r="B128" s="21"/>
      <c r="C128" s="21">
        <v>0</v>
      </c>
    </row>
    <row r="129" spans="1:3" ht="12">
      <c r="A129" s="7" t="s">
        <v>123</v>
      </c>
      <c r="B129" s="32">
        <v>59962755</v>
      </c>
      <c r="C129" s="21">
        <v>60334783.182</v>
      </c>
    </row>
    <row r="130" spans="1:3" ht="12">
      <c r="A130" s="7" t="s">
        <v>45</v>
      </c>
      <c r="B130" s="21"/>
      <c r="C130" s="21">
        <v>0</v>
      </c>
    </row>
    <row r="131" spans="1:3" ht="12">
      <c r="A131" s="7" t="s">
        <v>124</v>
      </c>
      <c r="B131" s="21">
        <v>26619.705</v>
      </c>
      <c r="C131" s="21">
        <v>26619.705</v>
      </c>
    </row>
    <row r="132" spans="1:3" ht="12">
      <c r="A132" s="8" t="s">
        <v>125</v>
      </c>
      <c r="B132" s="33">
        <f>B133+B134</f>
        <v>30944241</v>
      </c>
      <c r="C132" s="20">
        <v>19652211.623</v>
      </c>
    </row>
    <row r="133" spans="1:3" ht="12">
      <c r="A133" s="17" t="s">
        <v>126</v>
      </c>
      <c r="B133" s="32">
        <v>11669466</v>
      </c>
      <c r="C133" s="21">
        <v>12890318.326</v>
      </c>
    </row>
    <row r="134" spans="1:3" ht="12">
      <c r="A134" s="17" t="s">
        <v>127</v>
      </c>
      <c r="B134" s="32">
        <v>19274775</v>
      </c>
      <c r="C134" s="21">
        <v>6761893.297</v>
      </c>
    </row>
    <row r="135" spans="1:3" ht="12">
      <c r="A135" s="7" t="s">
        <v>128</v>
      </c>
      <c r="B135" s="21"/>
      <c r="C135" s="21">
        <v>0</v>
      </c>
    </row>
    <row r="136" spans="1:3" ht="12">
      <c r="A136" s="7" t="s">
        <v>129</v>
      </c>
      <c r="B136" s="32">
        <v>144024929</v>
      </c>
      <c r="C136" s="21">
        <v>152653637.589</v>
      </c>
    </row>
    <row r="137" spans="1:3" ht="12">
      <c r="A137" s="5" t="s">
        <v>140</v>
      </c>
      <c r="B137" s="21"/>
      <c r="C137" s="21">
        <v>15162887</v>
      </c>
    </row>
    <row r="138" spans="1:3" ht="12">
      <c r="A138" s="6" t="s">
        <v>141</v>
      </c>
      <c r="B138" s="21">
        <f>B140</f>
        <v>360000</v>
      </c>
      <c r="C138" s="21">
        <v>0</v>
      </c>
    </row>
    <row r="139" spans="1:3" ht="12">
      <c r="A139" s="6" t="s">
        <v>142</v>
      </c>
      <c r="B139" s="21"/>
      <c r="C139" s="21">
        <v>0</v>
      </c>
    </row>
    <row r="140" spans="1:3" ht="12">
      <c r="A140" s="6" t="s">
        <v>143</v>
      </c>
      <c r="B140" s="32">
        <v>360000</v>
      </c>
      <c r="C140" s="21">
        <v>0</v>
      </c>
    </row>
    <row r="141" spans="1:3" ht="12">
      <c r="A141" s="6" t="s">
        <v>144</v>
      </c>
      <c r="B141" s="21">
        <f>B142+B143</f>
        <v>0</v>
      </c>
      <c r="C141" s="21">
        <v>0</v>
      </c>
    </row>
    <row r="142" spans="1:3" ht="12">
      <c r="A142" s="6" t="s">
        <v>145</v>
      </c>
      <c r="B142" s="21"/>
      <c r="C142" s="21">
        <v>0</v>
      </c>
    </row>
    <row r="143" spans="1:3" ht="12">
      <c r="A143" s="6" t="s">
        <v>146</v>
      </c>
      <c r="B143" s="21"/>
      <c r="C143" s="21">
        <v>0</v>
      </c>
    </row>
    <row r="144" spans="1:3" ht="12">
      <c r="A144" s="6" t="s">
        <v>147</v>
      </c>
      <c r="B144" s="21"/>
      <c r="C144" s="21">
        <v>0</v>
      </c>
    </row>
    <row r="145" spans="1:3" ht="12">
      <c r="A145" s="2" t="s">
        <v>46</v>
      </c>
      <c r="B145" s="33">
        <f>B81+B118</f>
        <v>973841118.7049999</v>
      </c>
      <c r="C145" s="20">
        <v>1241950418.831</v>
      </c>
    </row>
    <row r="146" spans="1:3" ht="12">
      <c r="A146" s="2" t="s">
        <v>47</v>
      </c>
      <c r="B146" s="33" t="s">
        <v>1</v>
      </c>
      <c r="C146" s="20" t="s">
        <v>1</v>
      </c>
    </row>
    <row r="147" spans="1:3" ht="12">
      <c r="A147" s="3" t="s">
        <v>48</v>
      </c>
      <c r="B147" s="21">
        <v>0</v>
      </c>
      <c r="C147" s="21">
        <v>0</v>
      </c>
    </row>
    <row r="148" spans="1:3" ht="12">
      <c r="A148" s="3" t="s">
        <v>49</v>
      </c>
      <c r="B148" s="21">
        <v>0</v>
      </c>
      <c r="C148" s="21">
        <v>0</v>
      </c>
    </row>
    <row r="149" spans="1:3" ht="12">
      <c r="A149" s="10" t="s">
        <v>131</v>
      </c>
      <c r="B149" s="21">
        <v>0</v>
      </c>
      <c r="C149" s="21">
        <v>0</v>
      </c>
    </row>
    <row r="150" spans="1:3" ht="12">
      <c r="A150" s="10" t="s">
        <v>132</v>
      </c>
      <c r="B150" s="21">
        <v>0</v>
      </c>
      <c r="C150" s="21">
        <v>0</v>
      </c>
    </row>
    <row r="151" spans="1:3" ht="12">
      <c r="A151" s="10" t="s">
        <v>130</v>
      </c>
      <c r="B151" s="21">
        <v>0</v>
      </c>
      <c r="C151" s="21">
        <v>0</v>
      </c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  <row r="159" ht="12">
      <c r="A159" s="3"/>
    </row>
    <row r="160" ht="12">
      <c r="A160" s="3"/>
    </row>
  </sheetData>
  <sheetProtection/>
  <mergeCells count="1"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6" sqref="D6:E6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5" width="20.00390625" style="26" customWidth="1"/>
  </cols>
  <sheetData>
    <row r="1" spans="1:2" ht="12">
      <c r="A1" s="30" t="s">
        <v>148</v>
      </c>
      <c r="B1" s="28"/>
    </row>
    <row r="2" spans="1:2" ht="12">
      <c r="A2" s="28" t="s">
        <v>149</v>
      </c>
      <c r="B2" s="28"/>
    </row>
    <row r="3" spans="1:2" ht="12">
      <c r="A3" s="28" t="s">
        <v>0</v>
      </c>
      <c r="B3" s="28"/>
    </row>
    <row r="5" spans="1:5" ht="19.5" customHeight="1">
      <c r="A5" s="29" t="s">
        <v>150</v>
      </c>
      <c r="B5" s="28"/>
      <c r="C5" s="28"/>
      <c r="D5" s="28"/>
      <c r="E5" s="28"/>
    </row>
    <row r="6" spans="4:5" ht="12">
      <c r="D6" s="36" t="s">
        <v>201</v>
      </c>
      <c r="E6" s="36"/>
    </row>
    <row r="8" spans="1:5" ht="12">
      <c r="A8" s="1" t="s">
        <v>151</v>
      </c>
      <c r="B8" s="1" t="s">
        <v>152</v>
      </c>
      <c r="C8" s="1" t="s">
        <v>153</v>
      </c>
      <c r="D8" s="27" t="s">
        <v>154</v>
      </c>
      <c r="E8" s="27" t="s">
        <v>155</v>
      </c>
    </row>
    <row r="9" spans="1:5" ht="15">
      <c r="A9" s="3" t="s">
        <v>156</v>
      </c>
      <c r="B9" s="4" t="s">
        <v>2</v>
      </c>
      <c r="C9" s="4"/>
      <c r="D9" s="35">
        <v>312304480</v>
      </c>
      <c r="E9" s="21">
        <v>432923649590</v>
      </c>
    </row>
    <row r="10" spans="1:5" ht="14.25">
      <c r="A10" s="3" t="s">
        <v>157</v>
      </c>
      <c r="B10" s="4" t="s">
        <v>3</v>
      </c>
      <c r="C10" s="4"/>
      <c r="D10" s="31">
        <v>1648945</v>
      </c>
      <c r="E10" s="21">
        <v>9658108403</v>
      </c>
    </row>
    <row r="11" spans="1:5" ht="12">
      <c r="A11" s="2" t="s">
        <v>158</v>
      </c>
      <c r="B11" s="4" t="s">
        <v>159</v>
      </c>
      <c r="C11" s="4"/>
      <c r="D11" s="20">
        <f>D9-D10</f>
        <v>310655535</v>
      </c>
      <c r="E11" s="20">
        <v>423265541187</v>
      </c>
    </row>
    <row r="12" spans="1:5" ht="14.25">
      <c r="A12" s="3" t="s">
        <v>160</v>
      </c>
      <c r="B12" s="4" t="s">
        <v>161</v>
      </c>
      <c r="C12" s="4"/>
      <c r="D12" s="31">
        <v>266054472</v>
      </c>
      <c r="E12" s="21">
        <v>369695733293</v>
      </c>
    </row>
    <row r="13" spans="1:5" ht="12">
      <c r="A13" s="2" t="s">
        <v>162</v>
      </c>
      <c r="B13" s="4" t="s">
        <v>163</v>
      </c>
      <c r="C13" s="4"/>
      <c r="D13" s="20">
        <f>D11-D12</f>
        <v>44601063</v>
      </c>
      <c r="E13" s="20">
        <v>53569807894</v>
      </c>
    </row>
    <row r="14" spans="1:5" ht="14.25">
      <c r="A14" s="3" t="s">
        <v>164</v>
      </c>
      <c r="B14" s="4" t="s">
        <v>165</v>
      </c>
      <c r="C14" s="4"/>
      <c r="D14" s="31">
        <v>4638803</v>
      </c>
      <c r="E14" s="21">
        <v>6091460306</v>
      </c>
    </row>
    <row r="15" spans="1:5" ht="14.25">
      <c r="A15" s="3" t="s">
        <v>166</v>
      </c>
      <c r="B15" s="4" t="s">
        <v>167</v>
      </c>
      <c r="C15" s="4"/>
      <c r="D15" s="31">
        <v>803626</v>
      </c>
      <c r="E15" s="21">
        <v>5004811377</v>
      </c>
    </row>
    <row r="16" spans="1:5" ht="12">
      <c r="A16" s="3" t="s">
        <v>168</v>
      </c>
      <c r="B16" s="4" t="s">
        <v>169</v>
      </c>
      <c r="C16" s="4"/>
      <c r="D16" s="21"/>
      <c r="E16" s="21">
        <v>371303825</v>
      </c>
    </row>
    <row r="17" spans="1:5" ht="14.25">
      <c r="A17" s="3" t="s">
        <v>170</v>
      </c>
      <c r="B17" s="4" t="s">
        <v>171</v>
      </c>
      <c r="C17" s="4"/>
      <c r="D17" s="31">
        <v>-3700195</v>
      </c>
      <c r="E17" s="21"/>
    </row>
    <row r="18" spans="1:5" ht="14.25">
      <c r="A18" s="3" t="s">
        <v>172</v>
      </c>
      <c r="B18" s="4" t="s">
        <v>173</v>
      </c>
      <c r="C18" s="4"/>
      <c r="D18" s="31">
        <v>23896903</v>
      </c>
      <c r="E18" s="21">
        <v>27582349595</v>
      </c>
    </row>
    <row r="19" spans="1:5" ht="14.25">
      <c r="A19" s="3" t="s">
        <v>174</v>
      </c>
      <c r="B19" s="4" t="s">
        <v>175</v>
      </c>
      <c r="C19" s="4"/>
      <c r="D19" s="31">
        <v>6051117</v>
      </c>
      <c r="E19" s="21">
        <v>16313108121</v>
      </c>
    </row>
    <row r="20" spans="1:5" ht="12">
      <c r="A20" s="2" t="s">
        <v>176</v>
      </c>
      <c r="B20" s="4" t="s">
        <v>177</v>
      </c>
      <c r="C20" s="4"/>
      <c r="D20" s="20">
        <f>D13+D14-D15+D17-D18-D19</f>
        <v>14788025</v>
      </c>
      <c r="E20" s="20">
        <v>10760999107</v>
      </c>
    </row>
    <row r="21" spans="1:5" ht="14.25">
      <c r="A21" s="3" t="s">
        <v>178</v>
      </c>
      <c r="B21" s="4" t="s">
        <v>179</v>
      </c>
      <c r="C21" s="4"/>
      <c r="D21" s="31">
        <v>14054101</v>
      </c>
      <c r="E21" s="21">
        <v>1148179872</v>
      </c>
    </row>
    <row r="22" spans="1:5" ht="14.25">
      <c r="A22" s="3" t="s">
        <v>180</v>
      </c>
      <c r="B22" s="4" t="s">
        <v>181</v>
      </c>
      <c r="C22" s="4"/>
      <c r="D22" s="31">
        <v>22308</v>
      </c>
      <c r="E22" s="21">
        <v>180577139</v>
      </c>
    </row>
    <row r="23" spans="1:5" ht="12">
      <c r="A23" s="2" t="s">
        <v>182</v>
      </c>
      <c r="B23" s="4" t="s">
        <v>183</v>
      </c>
      <c r="C23" s="4"/>
      <c r="D23" s="20">
        <f>D21-D22</f>
        <v>14031793</v>
      </c>
      <c r="E23" s="20">
        <v>967602733</v>
      </c>
    </row>
    <row r="24" spans="1:5" ht="12">
      <c r="A24" s="2" t="s">
        <v>184</v>
      </c>
      <c r="B24" s="4" t="s">
        <v>185</v>
      </c>
      <c r="C24" s="4"/>
      <c r="D24" s="20">
        <f>D20+D23</f>
        <v>28819818</v>
      </c>
      <c r="E24" s="20">
        <v>11728601840</v>
      </c>
    </row>
    <row r="25" spans="1:5" ht="14.25">
      <c r="A25" s="3" t="s">
        <v>186</v>
      </c>
      <c r="B25" s="4" t="s">
        <v>187</v>
      </c>
      <c r="C25" s="4"/>
      <c r="D25" s="31">
        <v>2150800</v>
      </c>
      <c r="E25" s="21">
        <v>2668241725</v>
      </c>
    </row>
    <row r="26" spans="1:5" ht="14.25">
      <c r="A26" s="3" t="s">
        <v>188</v>
      </c>
      <c r="B26" s="4" t="s">
        <v>189</v>
      </c>
      <c r="C26" s="4"/>
      <c r="D26" s="31">
        <v>782537</v>
      </c>
      <c r="E26" s="21">
        <v>-777598508</v>
      </c>
    </row>
    <row r="27" spans="1:5" ht="12">
      <c r="A27" s="2" t="s">
        <v>190</v>
      </c>
      <c r="B27" s="4" t="s">
        <v>191</v>
      </c>
      <c r="C27" s="4"/>
      <c r="D27" s="20">
        <f>D24-D25-D26</f>
        <v>25886481</v>
      </c>
      <c r="E27" s="20">
        <v>9837958623</v>
      </c>
    </row>
    <row r="28" spans="1:5" ht="14.25">
      <c r="A28" s="3" t="s">
        <v>192</v>
      </c>
      <c r="B28" s="4" t="s">
        <v>193</v>
      </c>
      <c r="C28" s="4"/>
      <c r="D28" s="31">
        <v>7725999</v>
      </c>
      <c r="E28" s="21">
        <v>8270040160</v>
      </c>
    </row>
    <row r="29" spans="1:5" ht="12">
      <c r="A29" s="3" t="s">
        <v>194</v>
      </c>
      <c r="B29" s="4" t="s">
        <v>195</v>
      </c>
      <c r="C29" s="4"/>
      <c r="D29" s="21">
        <f>D27-D28</f>
        <v>18160482</v>
      </c>
      <c r="E29" s="21">
        <v>1567918463</v>
      </c>
    </row>
    <row r="30" spans="1:5" ht="12">
      <c r="A30" s="3" t="s">
        <v>196</v>
      </c>
      <c r="B30" s="4" t="s">
        <v>197</v>
      </c>
      <c r="C30" s="4"/>
      <c r="D30" s="21"/>
      <c r="E30" s="21"/>
    </row>
    <row r="31" spans="1:5" ht="12">
      <c r="A31" s="3" t="s">
        <v>198</v>
      </c>
      <c r="B31" s="4" t="s">
        <v>199</v>
      </c>
      <c r="C31" s="4"/>
      <c r="D31" s="21"/>
      <c r="E31" s="21"/>
    </row>
  </sheetData>
  <sheetProtection/>
  <mergeCells count="5">
    <mergeCell ref="A5:E5"/>
    <mergeCell ref="D6:E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2020-02-10T01:55:17Z</dcterms:created>
  <dcterms:modified xsi:type="dcterms:W3CDTF">2020-02-10T02:08:34Z</dcterms:modified>
  <cp:category/>
  <cp:version/>
  <cp:contentType/>
  <cp:contentStatus/>
</cp:coreProperties>
</file>